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P&amp;L" sheetId="1" r:id="rId1"/>
    <sheet name="B.S." sheetId="2" r:id="rId2"/>
    <sheet name="CASH FLOW" sheetId="3" r:id="rId3"/>
    <sheet name="SOCE" sheetId="4" r:id="rId4"/>
  </sheets>
  <definedNames/>
  <calcPr fullCalcOnLoad="1"/>
</workbook>
</file>

<file path=xl/sharedStrings.xml><?xml version="1.0" encoding="utf-8"?>
<sst xmlns="http://schemas.openxmlformats.org/spreadsheetml/2006/main" count="166" uniqueCount="134">
  <si>
    <t>ASTRAL ASIA BHD (374600-X)</t>
  </si>
  <si>
    <t xml:space="preserve">UNAUDITED QUARTERLY REPORT ISSUED IN COMPLIANCE WITH MASB 26 AND APPENDIX 9B </t>
  </si>
  <si>
    <t xml:space="preserve">OF THE KLSE LISTING REQUIREMENTS. </t>
  </si>
  <si>
    <t xml:space="preserve">MASB 26 STATES THAT THIS UNAUDITED QUARTERLY REPORT MUST BE READ IN CONJUNCTION </t>
  </si>
  <si>
    <t>WITH THE MOST RECENT AUDITED ANNUAL FINANCIAL REPORT.</t>
  </si>
  <si>
    <t>Current</t>
  </si>
  <si>
    <t xml:space="preserve">Preceding </t>
  </si>
  <si>
    <t>Preceding</t>
  </si>
  <si>
    <t>Year</t>
  </si>
  <si>
    <t>Todate</t>
  </si>
  <si>
    <t>RM'000</t>
  </si>
  <si>
    <t>Revenue</t>
  </si>
  <si>
    <t>2.(a)</t>
  </si>
  <si>
    <t xml:space="preserve">Profit/(loss) before finance cost, depreciation, </t>
  </si>
  <si>
    <t>income tax, minority interests and extraordinary</t>
  </si>
  <si>
    <t>items</t>
  </si>
  <si>
    <t xml:space="preserve">   (b)</t>
  </si>
  <si>
    <t>Finance cost</t>
  </si>
  <si>
    <t xml:space="preserve">   (c)</t>
  </si>
  <si>
    <t xml:space="preserve">Depreciation </t>
  </si>
  <si>
    <t xml:space="preserve">   (d)</t>
  </si>
  <si>
    <t>Profit/(loss) before income tax, minority interests</t>
  </si>
  <si>
    <t>and extraordinary items</t>
  </si>
  <si>
    <t xml:space="preserve">    (e)</t>
  </si>
  <si>
    <t>Share of profits/(losses) of associated companies</t>
  </si>
  <si>
    <t xml:space="preserve">   (f)</t>
  </si>
  <si>
    <t xml:space="preserve">   (g)</t>
  </si>
  <si>
    <t>Income tax</t>
  </si>
  <si>
    <t xml:space="preserve">    (h)</t>
  </si>
  <si>
    <t>(i) Profit/(loss) after income tax before deducting</t>
  </si>
  <si>
    <t xml:space="preserve">    minority interest</t>
  </si>
  <si>
    <t>(ii) Less minority interests</t>
  </si>
  <si>
    <t xml:space="preserve">    (i)</t>
  </si>
  <si>
    <t>Pre-acquisition profit/(loss)</t>
  </si>
  <si>
    <t xml:space="preserve">   (j)</t>
  </si>
  <si>
    <t>Net profit/(loss) from ordinary activities attributable</t>
  </si>
  <si>
    <t>to shareholders of the company</t>
  </si>
  <si>
    <t xml:space="preserve">    (k)</t>
  </si>
  <si>
    <t>(i) Extraordinary items</t>
  </si>
  <si>
    <t>(iii) Extraordinary items attributable to shareholders</t>
  </si>
  <si>
    <t xml:space="preserve">     of the company</t>
  </si>
  <si>
    <t xml:space="preserve">  (l)</t>
  </si>
  <si>
    <t xml:space="preserve">Net profit/(loss) attributable to shareholders of the </t>
  </si>
  <si>
    <t>company</t>
  </si>
  <si>
    <t xml:space="preserve">Earnings per share based on 2(l) above after </t>
  </si>
  <si>
    <t xml:space="preserve">deducting preference dividend, if any </t>
  </si>
  <si>
    <t xml:space="preserve">(i) Basic (based on ordinary shares) (sen) </t>
  </si>
  <si>
    <t>CONDENSED CONSOLIDATED BALANCE SHEET</t>
  </si>
  <si>
    <t>CURRENT</t>
  </si>
  <si>
    <t>PRECEDING</t>
  </si>
  <si>
    <t>YEAR END</t>
  </si>
  <si>
    <t>Property, plant and equipment</t>
  </si>
  <si>
    <t>Investment in associated company</t>
  </si>
  <si>
    <t>Current Assets</t>
  </si>
  <si>
    <t>Inventories</t>
  </si>
  <si>
    <t>Amount due from customers</t>
  </si>
  <si>
    <t>Trade receivables</t>
  </si>
  <si>
    <t>Other receivables</t>
  </si>
  <si>
    <t>Amount due from an associated company</t>
  </si>
  <si>
    <t>Short term investments</t>
  </si>
  <si>
    <t>Fixed Deposits</t>
  </si>
  <si>
    <t>Cash and bank balances</t>
  </si>
  <si>
    <t>Current Liabilities</t>
  </si>
  <si>
    <t>Trade payables</t>
  </si>
  <si>
    <t>Other payables</t>
  </si>
  <si>
    <t>Hire purchase creditors</t>
  </si>
  <si>
    <t>Short term borrowings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</si>
  <si>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</si>
  <si>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</si>
  <si>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</si>
  <si>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</si>
  <si>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</si>
  <si>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</si>
  <si>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</si>
  <si>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Retained Profit/(Loss)</t>
  </si>
  <si>
    <t>Minority Interests</t>
  </si>
  <si>
    <t>Long Term Liabilities</t>
  </si>
  <si>
    <t>Long term loan</t>
  </si>
  <si>
    <t>Deferred taxation</t>
  </si>
  <si>
    <t>Net Tangible Assets per share (RM)</t>
  </si>
  <si>
    <t>CASH FLOWS FROM OPERATING ACTIVITIES</t>
  </si>
  <si>
    <t>Adjustments for:-</t>
  </si>
  <si>
    <t>Depreciation of fixed assets</t>
  </si>
  <si>
    <t>Interest expense</t>
  </si>
  <si>
    <t>Interest income</t>
  </si>
  <si>
    <t xml:space="preserve">Changes in working capital:- </t>
  </si>
  <si>
    <t>Receivables</t>
  </si>
  <si>
    <t>Payables</t>
  </si>
  <si>
    <t>Cash used in operations</t>
  </si>
  <si>
    <t xml:space="preserve">Interest paid </t>
  </si>
  <si>
    <t>Tax paid</t>
  </si>
  <si>
    <t>Net cash used in operating activities</t>
  </si>
  <si>
    <t>CASH FLOWS FROM INVESTING ACTIVITIES</t>
  </si>
  <si>
    <t>Proceeds from disposal of fixed assets</t>
  </si>
  <si>
    <t>Interest received</t>
  </si>
  <si>
    <t>Net cash generated from investing activities</t>
  </si>
  <si>
    <t>CASH FLOWS FROM FINANCING ACTIVITIES</t>
  </si>
  <si>
    <t>Payment of hire purchase creditors</t>
  </si>
  <si>
    <t>Drawdown of long term loan</t>
  </si>
  <si>
    <t>Repayment of term loan</t>
  </si>
  <si>
    <t>Net cash used in financing activities</t>
  </si>
  <si>
    <t>NET CHANGE IN CASH AND CASH EQUIVALENTS</t>
  </si>
  <si>
    <t>Cash and cash equivalents at end of period comprise of the following items:-</t>
  </si>
  <si>
    <t>TOTAL</t>
  </si>
  <si>
    <t>CONDENSED CONSOLIDATED STATEMENT OF CHANGES IN EQUITY</t>
  </si>
  <si>
    <t>Share</t>
  </si>
  <si>
    <t xml:space="preserve">Share </t>
  </si>
  <si>
    <t>Accumulated</t>
  </si>
  <si>
    <t>Capital</t>
  </si>
  <si>
    <t>Premium</t>
  </si>
  <si>
    <t>Loss</t>
  </si>
  <si>
    <t>Total</t>
  </si>
  <si>
    <t xml:space="preserve">Revaluation </t>
  </si>
  <si>
    <t>Reserve</t>
  </si>
  <si>
    <t>1st Quarter</t>
  </si>
  <si>
    <t>31/03/2005</t>
  </si>
  <si>
    <t>31/03/2004</t>
  </si>
  <si>
    <t>CONDENSED CONSOLIDATED INCOME STATEMENT FOR THE 1ST QUARTER ENDED 31 MARCH 2005</t>
  </si>
  <si>
    <t>Cumulative Quarter</t>
  </si>
  <si>
    <t>Individual Quarter</t>
  </si>
  <si>
    <t>(ii) Fully diluted (based on ordinary shares) (sen)</t>
  </si>
  <si>
    <t>CONDENSED CONSOLIDATED CASH FLOW STATEMENT FOR THE PERIOD ENDED 31 MARCH 2005</t>
  </si>
  <si>
    <t>31 MAR 2005</t>
  </si>
  <si>
    <t>31 MAR 2004</t>
  </si>
  <si>
    <t>For The Period Ended 31 MARCH 2005</t>
  </si>
  <si>
    <t>At 1st January 2005</t>
  </si>
  <si>
    <t>At 31st March 2005</t>
  </si>
  <si>
    <t>31/12/2004</t>
  </si>
  <si>
    <t>CASH AND CASH EQUIVALENTS AT 1ST JANUARY 2005 / 2004</t>
  </si>
  <si>
    <t>CASH AND CASH EQUIVALENTS AT 31ST MARCH 2005 / 2004</t>
  </si>
  <si>
    <t>Profit before taxation</t>
  </si>
  <si>
    <t>(Gain) / Loss on disposal of fixed assets</t>
  </si>
  <si>
    <t>Operating profit / (loss) before working capital changes</t>
  </si>
  <si>
    <t>Profit for the period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</si>
</sst>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d/mmm/yyyy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 quotePrefix="1">
      <alignment horizontal="righ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0" xfId="15" applyNumberFormat="1" applyFont="1" applyAlignment="1">
      <alignment/>
    </xf>
    <xf numFmtId="172" fontId="0" fillId="0" borderId="4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8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9" xfId="15" applyNumberFormat="1" applyFont="1" applyBorder="1" applyAlignment="1">
      <alignment/>
    </xf>
    <xf numFmtId="172" fontId="0" fillId="0" borderId="1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4" fontId="3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2" fontId="3" fillId="0" borderId="0" xfId="15" applyNumberFormat="1" applyFont="1" applyAlignment="1">
      <alignment/>
    </xf>
    <xf numFmtId="17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72" fontId="3" fillId="0" borderId="1" xfId="15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72" fontId="3" fillId="0" borderId="12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172" fontId="3" fillId="0" borderId="13" xfId="15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171" fontId="3" fillId="0" borderId="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172" fontId="0" fillId="0" borderId="0" xfId="15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8" xfId="15" applyNumberFormat="1" applyFont="1" applyBorder="1" applyAlignment="1">
      <alignment horizontal="right"/>
    </xf>
    <xf numFmtId="169" fontId="0" fillId="0" borderId="8" xfId="15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5" width="9.140625" style="2" customWidth="1"/>
    <col min="6" max="6" width="9.421875" style="2" customWidth="1"/>
    <col min="7" max="7" width="10.140625" style="2" bestFit="1" customWidth="1"/>
    <col min="8" max="8" width="10.8515625" style="2" bestFit="1" customWidth="1"/>
    <col min="9" max="9" width="10.140625" style="2" bestFit="1" customWidth="1"/>
    <col min="10" max="10" width="10.28125" style="2" bestFit="1" customWidth="1"/>
    <col min="11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3</v>
      </c>
    </row>
    <row r="6" ht="12.75">
      <c r="A6" s="1" t="s">
        <v>4</v>
      </c>
    </row>
    <row r="8" ht="12.75">
      <c r="A8" s="1" t="s">
        <v>117</v>
      </c>
    </row>
    <row r="11" spans="7:10" ht="12.75">
      <c r="G11" s="77" t="s">
        <v>119</v>
      </c>
      <c r="H11" s="77"/>
      <c r="I11" s="77" t="s">
        <v>118</v>
      </c>
      <c r="J11" s="77"/>
    </row>
    <row r="12" spans="7:10" ht="12.75">
      <c r="G12" s="3" t="s">
        <v>5</v>
      </c>
      <c r="H12" s="3" t="s">
        <v>6</v>
      </c>
      <c r="I12" s="3" t="s">
        <v>5</v>
      </c>
      <c r="J12" s="3" t="s">
        <v>7</v>
      </c>
    </row>
    <row r="13" spans="7:10" ht="12.75">
      <c r="G13" s="3" t="s">
        <v>8</v>
      </c>
      <c r="H13" s="3" t="s">
        <v>8</v>
      </c>
      <c r="I13" s="3" t="s">
        <v>8</v>
      </c>
      <c r="J13" s="3" t="s">
        <v>8</v>
      </c>
    </row>
    <row r="14" spans="7:10" ht="12.75">
      <c r="G14" s="4" t="s">
        <v>114</v>
      </c>
      <c r="H14" s="4"/>
      <c r="I14" s="4" t="s">
        <v>9</v>
      </c>
      <c r="J14" s="4"/>
    </row>
    <row r="15" spans="7:10" ht="12.75">
      <c r="G15" s="5" t="s">
        <v>115</v>
      </c>
      <c r="H15" s="6" t="s">
        <v>116</v>
      </c>
      <c r="I15" s="5" t="s">
        <v>115</v>
      </c>
      <c r="J15" s="6" t="s">
        <v>116</v>
      </c>
    </row>
    <row r="16" spans="7:10" ht="12.75">
      <c r="G16" s="3" t="s">
        <v>10</v>
      </c>
      <c r="H16" s="3" t="s">
        <v>10</v>
      </c>
      <c r="I16" s="3" t="s">
        <v>10</v>
      </c>
      <c r="J16" s="3" t="s">
        <v>10</v>
      </c>
    </row>
    <row r="18" spans="1:10" ht="12.75">
      <c r="A18" s="7">
        <v>1</v>
      </c>
      <c r="B18" s="2" t="s">
        <v>11</v>
      </c>
      <c r="G18" s="8">
        <v>5862</v>
      </c>
      <c r="H18" s="8">
        <v>13276</v>
      </c>
      <c r="I18" s="8">
        <v>5862</v>
      </c>
      <c r="J18" s="8">
        <v>13276</v>
      </c>
    </row>
    <row r="19" spans="7:10" ht="12.75">
      <c r="G19" s="8"/>
      <c r="H19" s="8"/>
      <c r="I19" s="8"/>
      <c r="J19" s="8"/>
    </row>
    <row r="20" spans="1:10" ht="12.75">
      <c r="A20" s="9" t="s">
        <v>12</v>
      </c>
      <c r="B20" s="2" t="s">
        <v>13</v>
      </c>
      <c r="G20" s="8">
        <v>1762</v>
      </c>
      <c r="H20" s="8">
        <v>2053</v>
      </c>
      <c r="I20" s="8">
        <v>1762</v>
      </c>
      <c r="J20" s="8">
        <v>2053</v>
      </c>
    </row>
    <row r="21" spans="1:10" ht="12.75">
      <c r="A21" s="9"/>
      <c r="B21" s="2" t="s">
        <v>14</v>
      </c>
      <c r="G21" s="8"/>
      <c r="H21" s="8"/>
      <c r="I21" s="8"/>
      <c r="J21" s="8"/>
    </row>
    <row r="22" spans="1:10" ht="12.75">
      <c r="A22" s="9"/>
      <c r="B22" s="2" t="s">
        <v>15</v>
      </c>
      <c r="G22" s="8"/>
      <c r="H22" s="8"/>
      <c r="I22" s="8"/>
      <c r="J22" s="8"/>
    </row>
    <row r="23" spans="1:10" ht="12.75">
      <c r="A23" s="9"/>
      <c r="G23" s="8"/>
      <c r="H23" s="8"/>
      <c r="I23" s="8"/>
      <c r="J23" s="8"/>
    </row>
    <row r="24" spans="1:10" ht="12.75">
      <c r="A24" s="9" t="s">
        <v>16</v>
      </c>
      <c r="B24" s="2" t="s">
        <v>17</v>
      </c>
      <c r="G24" s="8">
        <v>-151</v>
      </c>
      <c r="H24" s="8">
        <v>-25</v>
      </c>
      <c r="I24" s="8">
        <v>-151</v>
      </c>
      <c r="J24" s="8">
        <v>-25</v>
      </c>
    </row>
    <row r="25" spans="7:10" ht="12.75">
      <c r="G25" s="8"/>
      <c r="H25" s="8"/>
      <c r="I25" s="8"/>
      <c r="J25" s="8"/>
    </row>
    <row r="26" spans="1:10" ht="12.75">
      <c r="A26" s="9" t="s">
        <v>18</v>
      </c>
      <c r="B26" s="2" t="s">
        <v>19</v>
      </c>
      <c r="G26" s="8">
        <v>-568</v>
      </c>
      <c r="H26" s="8">
        <v>-836</v>
      </c>
      <c r="I26" s="8">
        <v>-568</v>
      </c>
      <c r="J26" s="8">
        <v>-836</v>
      </c>
    </row>
    <row r="27" spans="7:10" ht="12.75">
      <c r="G27" s="10"/>
      <c r="H27" s="10"/>
      <c r="I27" s="10"/>
      <c r="J27" s="10"/>
    </row>
    <row r="28" spans="1:10" ht="12.75">
      <c r="A28" s="9" t="s">
        <v>20</v>
      </c>
      <c r="B28" s="2" t="s">
        <v>21</v>
      </c>
      <c r="G28" s="8">
        <f>+G20+G24+G26</f>
        <v>1043</v>
      </c>
      <c r="H28" s="8">
        <f>+H20+H24+H26</f>
        <v>1192</v>
      </c>
      <c r="I28" s="8">
        <f>+I20+I24+I26</f>
        <v>1043</v>
      </c>
      <c r="J28" s="8">
        <f>+J20+J24+J26</f>
        <v>1192</v>
      </c>
    </row>
    <row r="29" spans="2:10" ht="12.75">
      <c r="B29" s="2" t="s">
        <v>22</v>
      </c>
      <c r="G29" s="8"/>
      <c r="H29" s="8"/>
      <c r="I29" s="8"/>
      <c r="J29" s="8"/>
    </row>
    <row r="30" spans="7:10" ht="12.75">
      <c r="G30" s="8"/>
      <c r="H30" s="8"/>
      <c r="I30" s="8"/>
      <c r="J30" s="8"/>
    </row>
    <row r="31" spans="1:10" ht="12.75">
      <c r="A31" s="9" t="s">
        <v>23</v>
      </c>
      <c r="B31" s="2" t="s">
        <v>24</v>
      </c>
      <c r="G31" s="8">
        <v>0</v>
      </c>
      <c r="H31" s="8">
        <v>0</v>
      </c>
      <c r="I31" s="8">
        <v>0</v>
      </c>
      <c r="J31" s="8">
        <v>0</v>
      </c>
    </row>
    <row r="32" spans="7:10" ht="12.75">
      <c r="G32" s="8"/>
      <c r="H32" s="8"/>
      <c r="I32" s="8"/>
      <c r="J32" s="8"/>
    </row>
    <row r="33" spans="1:10" ht="12.75">
      <c r="A33" s="9" t="s">
        <v>25</v>
      </c>
      <c r="B33" s="2" t="s">
        <v>21</v>
      </c>
      <c r="G33" s="11">
        <f>+G28+G31</f>
        <v>1043</v>
      </c>
      <c r="H33" s="11">
        <f>+H28+H31</f>
        <v>1192</v>
      </c>
      <c r="I33" s="11">
        <f>+I28+I31</f>
        <v>1043</v>
      </c>
      <c r="J33" s="11">
        <f>+J28+J31</f>
        <v>1192</v>
      </c>
    </row>
    <row r="34" spans="2:10" ht="12.75">
      <c r="B34" s="2" t="s">
        <v>22</v>
      </c>
      <c r="G34" s="8"/>
      <c r="H34" s="8"/>
      <c r="I34" s="8"/>
      <c r="J34" s="8"/>
    </row>
    <row r="35" spans="7:10" ht="12.75">
      <c r="G35" s="8"/>
      <c r="H35" s="8"/>
      <c r="I35" s="8"/>
      <c r="J35" s="8"/>
    </row>
    <row r="36" spans="1:10" ht="12.75">
      <c r="A36" s="9" t="s">
        <v>26</v>
      </c>
      <c r="B36" s="2" t="s">
        <v>27</v>
      </c>
      <c r="G36" s="8">
        <v>-308</v>
      </c>
      <c r="H36" s="8">
        <v>-37</v>
      </c>
      <c r="I36" s="8">
        <v>-308</v>
      </c>
      <c r="J36" s="8">
        <v>-37</v>
      </c>
    </row>
    <row r="37" spans="1:10" ht="12.75">
      <c r="A37" s="9"/>
      <c r="G37" s="10"/>
      <c r="H37" s="10"/>
      <c r="I37" s="10"/>
      <c r="J37" s="10"/>
    </row>
    <row r="38" spans="1:10" ht="12.75">
      <c r="A38" s="9" t="s">
        <v>28</v>
      </c>
      <c r="B38" s="2" t="s">
        <v>29</v>
      </c>
      <c r="G38" s="8">
        <f>+G33+G36</f>
        <v>735</v>
      </c>
      <c r="H38" s="8">
        <f>+H33+H36</f>
        <v>1155</v>
      </c>
      <c r="I38" s="8">
        <f>+I33+I36</f>
        <v>735</v>
      </c>
      <c r="J38" s="8">
        <f>+J33+J36</f>
        <v>1155</v>
      </c>
    </row>
    <row r="39" spans="1:10" ht="12.75">
      <c r="A39" s="9"/>
      <c r="B39" s="2" t="s">
        <v>30</v>
      </c>
      <c r="G39" s="8"/>
      <c r="H39" s="8"/>
      <c r="I39" s="8"/>
      <c r="J39" s="8"/>
    </row>
    <row r="40" spans="1:10" ht="12.75">
      <c r="A40" s="9"/>
      <c r="G40" s="8"/>
      <c r="H40" s="8"/>
      <c r="I40" s="8"/>
      <c r="J40" s="8"/>
    </row>
    <row r="41" spans="1:10" ht="12.75">
      <c r="A41" s="9"/>
      <c r="B41" s="2" t="s">
        <v>31</v>
      </c>
      <c r="G41" s="8">
        <v>-412</v>
      </c>
      <c r="H41" s="8">
        <v>-135</v>
      </c>
      <c r="I41" s="8">
        <v>-412</v>
      </c>
      <c r="J41" s="8">
        <v>-135</v>
      </c>
    </row>
    <row r="42" spans="1:10" ht="12.75">
      <c r="A42" s="9"/>
      <c r="G42" s="8"/>
      <c r="H42" s="8"/>
      <c r="I42" s="8"/>
      <c r="J42" s="8"/>
    </row>
    <row r="43" spans="1:10" ht="12.75">
      <c r="A43" s="9" t="s">
        <v>32</v>
      </c>
      <c r="B43" s="2" t="s">
        <v>33</v>
      </c>
      <c r="G43" s="8">
        <v>0</v>
      </c>
      <c r="H43" s="8">
        <v>0</v>
      </c>
      <c r="I43" s="8">
        <v>0</v>
      </c>
      <c r="J43" s="8">
        <v>0</v>
      </c>
    </row>
    <row r="44" spans="1:10" ht="12.75">
      <c r="A44" s="9"/>
      <c r="G44" s="10"/>
      <c r="H44" s="10"/>
      <c r="I44" s="10"/>
      <c r="J44" s="10"/>
    </row>
    <row r="45" spans="1:10" ht="12.75">
      <c r="A45" s="9" t="s">
        <v>34</v>
      </c>
      <c r="B45" s="2" t="s">
        <v>35</v>
      </c>
      <c r="G45" s="8">
        <f>+G38+G41+G43</f>
        <v>323</v>
      </c>
      <c r="H45" s="8">
        <f>+H38+H41+H43</f>
        <v>1020</v>
      </c>
      <c r="I45" s="8">
        <f>+I38+I41+I43</f>
        <v>323</v>
      </c>
      <c r="J45" s="8">
        <f>+J38+J41+J43</f>
        <v>1020</v>
      </c>
    </row>
    <row r="46" spans="1:10" ht="12.75">
      <c r="A46" s="9"/>
      <c r="B46" s="2" t="s">
        <v>36</v>
      </c>
      <c r="G46" s="12"/>
      <c r="H46" s="12"/>
      <c r="I46" s="12"/>
      <c r="J46" s="12"/>
    </row>
    <row r="47" ht="12.75">
      <c r="A47" s="9"/>
    </row>
    <row r="48" spans="1:10" ht="12.75">
      <c r="A48" s="9" t="s">
        <v>37</v>
      </c>
      <c r="B48" s="2" t="s">
        <v>38</v>
      </c>
      <c r="G48" s="8">
        <v>0</v>
      </c>
      <c r="H48" s="8">
        <v>0</v>
      </c>
      <c r="I48" s="8">
        <v>0</v>
      </c>
      <c r="J48" s="8">
        <v>0</v>
      </c>
    </row>
    <row r="49" spans="1:10" ht="12.75">
      <c r="A49" s="9"/>
      <c r="B49" s="2" t="s">
        <v>31</v>
      </c>
      <c r="G49" s="8">
        <v>0</v>
      </c>
      <c r="H49" s="8">
        <v>0</v>
      </c>
      <c r="I49" s="8">
        <v>0</v>
      </c>
      <c r="J49" s="8">
        <v>0</v>
      </c>
    </row>
    <row r="50" spans="1:10" ht="12.75">
      <c r="A50" s="9"/>
      <c r="B50" s="2" t="s">
        <v>39</v>
      </c>
      <c r="G50" s="8">
        <v>0</v>
      </c>
      <c r="H50" s="8">
        <v>0</v>
      </c>
      <c r="I50" s="8">
        <v>0</v>
      </c>
      <c r="J50" s="8">
        <v>0</v>
      </c>
    </row>
    <row r="51" spans="1:10" ht="12.75">
      <c r="A51" s="9"/>
      <c r="B51" s="2" t="s">
        <v>40</v>
      </c>
      <c r="G51" s="8"/>
      <c r="H51" s="8"/>
      <c r="I51" s="8"/>
      <c r="J51" s="8"/>
    </row>
    <row r="52" spans="1:10" ht="12.75">
      <c r="A52" s="9"/>
      <c r="G52" s="8"/>
      <c r="H52" s="8"/>
      <c r="I52" s="8"/>
      <c r="J52" s="8"/>
    </row>
    <row r="53" spans="1:10" ht="12.75">
      <c r="A53" s="9" t="s">
        <v>41</v>
      </c>
      <c r="B53" s="2" t="s">
        <v>42</v>
      </c>
      <c r="G53" s="11"/>
      <c r="H53" s="11"/>
      <c r="I53" s="11"/>
      <c r="J53" s="11"/>
    </row>
    <row r="54" spans="1:10" ht="13.5" thickBot="1">
      <c r="A54" s="9"/>
      <c r="B54" s="2" t="s">
        <v>43</v>
      </c>
      <c r="G54" s="13">
        <f>+G45+G48+G49+G50</f>
        <v>323</v>
      </c>
      <c r="H54" s="13">
        <f>+H45+H48+H49+H50</f>
        <v>1020</v>
      </c>
      <c r="I54" s="13">
        <f>+I45+I48+I49+I50</f>
        <v>323</v>
      </c>
      <c r="J54" s="13">
        <f>+J45+J48+J49+J50</f>
        <v>1020</v>
      </c>
    </row>
    <row r="55" ht="12.75">
      <c r="A55" s="9"/>
    </row>
    <row r="56" spans="1:2" ht="12.75">
      <c r="A56" s="7">
        <v>3</v>
      </c>
      <c r="B56" s="2" t="s">
        <v>44</v>
      </c>
    </row>
    <row r="57" spans="1:2" ht="12.75">
      <c r="A57" s="9"/>
      <c r="B57" s="2" t="s">
        <v>45</v>
      </c>
    </row>
    <row r="58" ht="12.75">
      <c r="A58" s="9"/>
    </row>
    <row r="59" spans="1:10" ht="12.75">
      <c r="A59" s="9"/>
      <c r="B59" s="2" t="s">
        <v>46</v>
      </c>
      <c r="G59" s="14">
        <f>+G54/119997*100</f>
        <v>0.2691733960015667</v>
      </c>
      <c r="H59" s="14">
        <f>+H54/119997*100</f>
        <v>0.8500212505312632</v>
      </c>
      <c r="I59" s="14">
        <f>+I54/119997*100</f>
        <v>0.2691733960015667</v>
      </c>
      <c r="J59" s="14">
        <f>+J54/119997*100</f>
        <v>0.8500212505312632</v>
      </c>
    </row>
    <row r="60" ht="12.75">
      <c r="A60" s="9"/>
    </row>
    <row r="61" spans="1:10" ht="12.75">
      <c r="A61" s="9"/>
      <c r="B61" s="2" t="s">
        <v>120</v>
      </c>
      <c r="G61" s="14">
        <f>+G54/119997*100</f>
        <v>0.2691733960015667</v>
      </c>
      <c r="H61" s="14">
        <f>+H54/119997*100</f>
        <v>0.8500212505312632</v>
      </c>
      <c r="I61" s="14">
        <f>+I54/119997*100</f>
        <v>0.2691733960015667</v>
      </c>
      <c r="J61" s="14">
        <f>+J54/119997*100</f>
        <v>0.8500212505312632</v>
      </c>
    </row>
  </sheetData>
  <mergeCells count="2">
    <mergeCell ref="G11:H11"/>
    <mergeCell ref="I11:J11"/>
  </mergeCells>
  <printOptions/>
  <pageMargins left="0.7874015748031497" right="0" top="0.3937007874015748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7" width="9.140625" style="2" customWidth="1"/>
    <col min="8" max="8" width="11.7109375" style="2" customWidth="1"/>
    <col min="9" max="9" width="13.8515625" style="2" customWidth="1"/>
    <col min="10" max="16384" width="9.140625" style="2" customWidth="1"/>
  </cols>
  <sheetData>
    <row r="1" ht="12.75">
      <c r="A1" s="1" t="s">
        <v>0</v>
      </c>
    </row>
    <row r="2" ht="12.75">
      <c r="A2" s="1" t="s">
        <v>47</v>
      </c>
    </row>
    <row r="4" spans="8:9" ht="12.75">
      <c r="H4" s="3" t="s">
        <v>48</v>
      </c>
      <c r="I4" s="3" t="s">
        <v>49</v>
      </c>
    </row>
    <row r="5" spans="8:9" ht="12.75">
      <c r="H5" s="3" t="s">
        <v>50</v>
      </c>
      <c r="I5" s="3" t="s">
        <v>50</v>
      </c>
    </row>
    <row r="6" spans="8:9" ht="12.75">
      <c r="H6" s="6" t="s">
        <v>115</v>
      </c>
      <c r="I6" s="6" t="s">
        <v>127</v>
      </c>
    </row>
    <row r="7" spans="8:9" ht="12.75">
      <c r="H7" s="3" t="s">
        <v>10</v>
      </c>
      <c r="I7" s="3" t="s">
        <v>10</v>
      </c>
    </row>
    <row r="8" ht="12.75">
      <c r="A8" s="7"/>
    </row>
    <row r="9" spans="1:9" ht="12.75">
      <c r="A9" s="7"/>
      <c r="B9" s="2" t="s">
        <v>51</v>
      </c>
      <c r="H9" s="8">
        <v>117775</v>
      </c>
      <c r="I9" s="8">
        <v>118968</v>
      </c>
    </row>
    <row r="10" spans="8:9" ht="12.75">
      <c r="H10" s="8"/>
      <c r="I10" s="8"/>
    </row>
    <row r="11" spans="1:9" ht="12.75">
      <c r="A11" s="7"/>
      <c r="B11" s="2" t="s">
        <v>52</v>
      </c>
      <c r="H11" s="8">
        <v>1076</v>
      </c>
      <c r="I11" s="8">
        <v>1076</v>
      </c>
    </row>
    <row r="12" spans="8:9" ht="12.75">
      <c r="H12" s="8"/>
      <c r="I12" s="8"/>
    </row>
    <row r="13" spans="1:9" ht="12.75">
      <c r="A13" s="7"/>
      <c r="B13" s="2" t="s">
        <v>53</v>
      </c>
      <c r="H13" s="8"/>
      <c r="I13" s="8"/>
    </row>
    <row r="14" spans="1:9" ht="12.75">
      <c r="A14" s="7"/>
      <c r="C14" s="2" t="s">
        <v>54</v>
      </c>
      <c r="H14" s="18">
        <v>360</v>
      </c>
      <c r="I14" s="18">
        <v>848</v>
      </c>
    </row>
    <row r="15" spans="3:9" ht="12.75">
      <c r="C15" s="2" t="s">
        <v>55</v>
      </c>
      <c r="H15" s="19">
        <v>12295</v>
      </c>
      <c r="I15" s="20">
        <v>14016</v>
      </c>
    </row>
    <row r="16" spans="3:9" ht="12.75">
      <c r="C16" s="2" t="s">
        <v>56</v>
      </c>
      <c r="H16" s="19">
        <v>7748</v>
      </c>
      <c r="I16" s="20">
        <v>8132</v>
      </c>
    </row>
    <row r="17" spans="3:9" ht="12.75">
      <c r="C17" s="2" t="s">
        <v>57</v>
      </c>
      <c r="H17" s="19">
        <v>9876</v>
      </c>
      <c r="I17" s="20">
        <v>11936</v>
      </c>
    </row>
    <row r="18" spans="3:9" ht="12.75">
      <c r="C18" s="2" t="s">
        <v>58</v>
      </c>
      <c r="H18" s="19">
        <v>1</v>
      </c>
      <c r="I18" s="20">
        <v>1</v>
      </c>
    </row>
    <row r="19" spans="3:9" ht="12.75">
      <c r="C19" s="2" t="s">
        <v>59</v>
      </c>
      <c r="H19" s="19">
        <v>102</v>
      </c>
      <c r="I19" s="20">
        <v>102</v>
      </c>
    </row>
    <row r="20" spans="3:9" ht="12.75">
      <c r="C20" s="2" t="s">
        <v>60</v>
      </c>
      <c r="H20" s="19">
        <v>751</v>
      </c>
      <c r="I20" s="20">
        <v>751</v>
      </c>
    </row>
    <row r="21" spans="3:9" ht="12.75">
      <c r="C21" s="2" t="s">
        <v>61</v>
      </c>
      <c r="H21" s="19">
        <v>929</v>
      </c>
      <c r="I21" s="20">
        <v>1783</v>
      </c>
    </row>
    <row r="22" spans="8:9" ht="12.75">
      <c r="H22" s="21">
        <f>SUM(H14:H21)</f>
        <v>32062</v>
      </c>
      <c r="I22" s="21">
        <f>SUM(I14:I21)</f>
        <v>37569</v>
      </c>
    </row>
    <row r="23" spans="1:9" ht="12.75">
      <c r="A23" s="7"/>
      <c r="B23" s="2" t="s">
        <v>62</v>
      </c>
      <c r="H23" s="19"/>
      <c r="I23" s="20"/>
    </row>
    <row r="24" spans="3:9" ht="12.75">
      <c r="C24" s="2" t="s">
        <v>63</v>
      </c>
      <c r="H24" s="19">
        <v>13070</v>
      </c>
      <c r="I24" s="20">
        <v>19357</v>
      </c>
    </row>
    <row r="25" spans="3:9" ht="12.75">
      <c r="C25" s="2" t="s">
        <v>64</v>
      </c>
      <c r="H25" s="19">
        <v>3059</v>
      </c>
      <c r="I25" s="20">
        <v>3367</v>
      </c>
    </row>
    <row r="26" spans="3:9" ht="12.75">
      <c r="C26" s="2" t="s">
        <v>65</v>
      </c>
      <c r="H26" s="19">
        <v>157</v>
      </c>
      <c r="I26" s="20">
        <v>234</v>
      </c>
    </row>
    <row r="27" spans="3:9" ht="12.75">
      <c r="C27" s="2" t="s">
        <v>66</v>
      </c>
      <c r="H27" s="19">
        <v>2875</v>
      </c>
      <c r="I27" s="20">
        <v>3269</v>
      </c>
    </row>
    <row r="28" spans="3:9" ht="12.75">
      <c r="C28" s="2" t="s">
        <v>67</v>
      </c>
      <c r="H28" s="19">
        <v>3354</v>
      </c>
      <c r="I28" s="20">
        <v>3496</v>
      </c>
    </row>
    <row r="29" spans="8:9" ht="12.75">
      <c r="H29" s="21">
        <f>SUM(H24:H28)</f>
        <v>22515</v>
      </c>
      <c r="I29" s="21">
        <f>SUM(I24:I28)</f>
        <v>29723</v>
      </c>
    </row>
    <row r="30" spans="8:9" ht="12.75">
      <c r="H30" s="8"/>
      <c r="I30" s="8"/>
    </row>
    <row r="31" spans="1:9" ht="12.75">
      <c r="A31" s="7"/>
      <c r="B31" s="2" t="s">
        <v>68</v>
      </c>
      <c r="H31" s="8">
        <f>+H22-H29</f>
        <v>9547</v>
      </c>
      <c r="I31" s="8">
        <f>+I22-I29</f>
        <v>7846</v>
      </c>
    </row>
    <row r="32" spans="8:9" ht="12.75">
      <c r="H32" s="8"/>
      <c r="I32" s="8"/>
    </row>
    <row r="33" spans="8:9" ht="13.5" thickBot="1">
      <c r="H33" s="22">
        <f>+H9+H11+H31</f>
        <v>128398</v>
      </c>
      <c r="I33" s="22">
        <f>+I9+I11+I31</f>
        <v>127890</v>
      </c>
    </row>
    <row r="34" spans="1:9" ht="13.5" thickTop="1">
      <c r="A34" s="7"/>
      <c r="B34" s="2" t="s">
        <v>69</v>
      </c>
      <c r="H34" s="8"/>
      <c r="I34" s="8"/>
    </row>
    <row r="35" spans="1:9" ht="12.75">
      <c r="A35" s="7"/>
      <c r="G35" s="23"/>
      <c r="H35" s="8"/>
      <c r="I35" s="8"/>
    </row>
    <row r="36" spans="2:9" ht="12.75">
      <c r="B36" s="2" t="s">
        <v>70</v>
      </c>
      <c r="H36" s="8">
        <v>119997</v>
      </c>
      <c r="I36" s="8">
        <v>119997</v>
      </c>
    </row>
    <row r="37" spans="8:9" ht="12.75">
      <c r="H37" s="8"/>
      <c r="I37" s="8"/>
    </row>
    <row r="38" spans="2:9" ht="12.75">
      <c r="B38" s="2" t="s">
        <v>71</v>
      </c>
      <c r="H38" s="8"/>
      <c r="I38" s="8"/>
    </row>
    <row r="39" spans="3:9" ht="12.75">
      <c r="C39" s="2" t="s">
        <v>72</v>
      </c>
      <c r="H39" s="18">
        <v>1333</v>
      </c>
      <c r="I39" s="24">
        <v>1333</v>
      </c>
    </row>
    <row r="40" spans="3:9" ht="12.75">
      <c r="C40" s="2" t="s">
        <v>73</v>
      </c>
      <c r="H40" s="19">
        <v>27336</v>
      </c>
      <c r="I40" s="20">
        <v>27336</v>
      </c>
    </row>
    <row r="41" spans="3:9" ht="12.75">
      <c r="C41" s="2" t="s">
        <v>74</v>
      </c>
      <c r="H41" s="25">
        <v>-70459</v>
      </c>
      <c r="I41" s="26">
        <v>-70782</v>
      </c>
    </row>
    <row r="42" spans="8:9" ht="12.75">
      <c r="H42" s="8">
        <f>SUM(H39:H41)</f>
        <v>-41790</v>
      </c>
      <c r="I42" s="8">
        <f>SUM(I39:I41)</f>
        <v>-42113</v>
      </c>
    </row>
    <row r="43" spans="8:9" ht="12.75">
      <c r="H43" s="8"/>
      <c r="I43" s="8"/>
    </row>
    <row r="44" spans="8:9" ht="12.75">
      <c r="H44" s="11">
        <f>+H36+H42</f>
        <v>78207</v>
      </c>
      <c r="I44" s="11">
        <f>+I36+I42</f>
        <v>77884</v>
      </c>
    </row>
    <row r="45" spans="8:9" ht="12.75">
      <c r="H45" s="8"/>
      <c r="I45" s="8"/>
    </row>
    <row r="46" spans="1:9" ht="12.75">
      <c r="A46" s="7"/>
      <c r="B46" s="2" t="s">
        <v>75</v>
      </c>
      <c r="H46" s="8">
        <v>33829</v>
      </c>
      <c r="I46" s="8">
        <v>33417</v>
      </c>
    </row>
    <row r="47" spans="1:9" ht="12.75">
      <c r="A47" s="7"/>
      <c r="H47" s="8"/>
      <c r="I47" s="8"/>
    </row>
    <row r="48" spans="1:9" ht="12.75">
      <c r="A48" s="7"/>
      <c r="B48" s="2" t="s">
        <v>76</v>
      </c>
      <c r="H48" s="8"/>
      <c r="I48" s="8"/>
    </row>
    <row r="49" spans="3:9" ht="12.75">
      <c r="C49" s="2" t="s">
        <v>65</v>
      </c>
      <c r="F49" s="23"/>
      <c r="H49" s="8">
        <v>189</v>
      </c>
      <c r="I49" s="8">
        <v>266</v>
      </c>
    </row>
    <row r="50" spans="1:9" ht="12.75">
      <c r="A50" s="7"/>
      <c r="C50" s="2" t="s">
        <v>77</v>
      </c>
      <c r="H50" s="8">
        <v>1085</v>
      </c>
      <c r="I50" s="8">
        <v>1235</v>
      </c>
    </row>
    <row r="51" spans="3:9" ht="12.75">
      <c r="C51" s="2" t="s">
        <v>78</v>
      </c>
      <c r="H51" s="8">
        <v>15088</v>
      </c>
      <c r="I51" s="17">
        <v>15088</v>
      </c>
    </row>
    <row r="53" spans="8:9" ht="13.5" thickBot="1">
      <c r="H53" s="27">
        <f>+H44+H46+H49+H50+H51</f>
        <v>128398</v>
      </c>
      <c r="I53" s="27">
        <f>+I44+I46+I49+I50+I51</f>
        <v>127890</v>
      </c>
    </row>
    <row r="54" spans="8:9" ht="13.5" thickTop="1">
      <c r="H54" s="28"/>
      <c r="I54" s="28"/>
    </row>
    <row r="55" spans="1:9" ht="12.75">
      <c r="A55" s="7"/>
      <c r="B55" s="2" t="s">
        <v>79</v>
      </c>
      <c r="H55" s="29">
        <f>+H44/H36</f>
        <v>0.6517412935323383</v>
      </c>
      <c r="I55" s="29">
        <f>+I44/I36</f>
        <v>0.6490495595723227</v>
      </c>
    </row>
    <row r="56" spans="1:9" ht="12.75">
      <c r="A56" s="7"/>
      <c r="H56" s="29"/>
      <c r="I56" s="29"/>
    </row>
  </sheetData>
  <printOptions/>
  <pageMargins left="0.7874015748031497" right="0" top="0.3937007874015748" bottom="0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1" max="7" width="9.140625" style="32" customWidth="1"/>
    <col min="8" max="9" width="12.57421875" style="32" bestFit="1" customWidth="1"/>
    <col min="10" max="16384" width="9.140625" style="32" customWidth="1"/>
  </cols>
  <sheetData>
    <row r="1" spans="1:9" ht="12.75">
      <c r="A1" s="31" t="s">
        <v>0</v>
      </c>
      <c r="I1" s="33"/>
    </row>
    <row r="2" spans="1:9" ht="12.75">
      <c r="A2" s="34" t="s">
        <v>121</v>
      </c>
      <c r="H2" s="33"/>
      <c r="I2" s="33"/>
    </row>
    <row r="3" spans="1:9" ht="12.75">
      <c r="A3" s="34"/>
      <c r="H3" s="33"/>
      <c r="I3" s="33"/>
    </row>
    <row r="4" spans="1:9" ht="12.75">
      <c r="A4" s="35"/>
      <c r="H4" s="36" t="s">
        <v>122</v>
      </c>
      <c r="I4" s="36" t="s">
        <v>123</v>
      </c>
    </row>
    <row r="5" spans="1:9" ht="12.75">
      <c r="A5" s="37" t="s">
        <v>80</v>
      </c>
      <c r="I5" s="33"/>
    </row>
    <row r="6" spans="1:9" ht="12.75">
      <c r="A6" s="35"/>
      <c r="H6" s="38" t="s">
        <v>10</v>
      </c>
      <c r="I6" s="38" t="s">
        <v>10</v>
      </c>
    </row>
    <row r="7" spans="1:9" ht="12.75">
      <c r="A7" s="39" t="s">
        <v>130</v>
      </c>
      <c r="G7" s="40"/>
      <c r="H7" s="40">
        <v>1043</v>
      </c>
      <c r="I7" s="41">
        <v>1192</v>
      </c>
    </row>
    <row r="8" spans="1:9" ht="12.75">
      <c r="A8" s="35"/>
      <c r="G8" s="40"/>
      <c r="H8" s="40"/>
      <c r="I8" s="41"/>
    </row>
    <row r="9" spans="1:9" ht="12.75">
      <c r="A9" s="42" t="s">
        <v>81</v>
      </c>
      <c r="G9" s="40"/>
      <c r="H9" s="40"/>
      <c r="I9" s="41"/>
    </row>
    <row r="10" spans="1:9" ht="12.75">
      <c r="A10" s="39" t="s">
        <v>82</v>
      </c>
      <c r="G10" s="40"/>
      <c r="H10" s="40">
        <v>568</v>
      </c>
      <c r="I10" s="41">
        <v>836</v>
      </c>
    </row>
    <row r="11" spans="1:9" ht="12.75">
      <c r="A11" s="39" t="s">
        <v>131</v>
      </c>
      <c r="G11" s="40"/>
      <c r="H11" s="40">
        <v>548</v>
      </c>
      <c r="I11" s="41">
        <v>-2268</v>
      </c>
    </row>
    <row r="12" spans="1:9" ht="12.75">
      <c r="A12" s="39" t="s">
        <v>83</v>
      </c>
      <c r="G12" s="40"/>
      <c r="H12" s="40">
        <v>151</v>
      </c>
      <c r="I12" s="41">
        <v>25</v>
      </c>
    </row>
    <row r="13" spans="1:9" ht="12.75">
      <c r="A13" s="39" t="s">
        <v>84</v>
      </c>
      <c r="G13" s="40"/>
      <c r="H13" s="40">
        <v>-5</v>
      </c>
      <c r="I13" s="41">
        <v>-10</v>
      </c>
    </row>
    <row r="14" spans="7:9" ht="12.75">
      <c r="G14" s="43"/>
      <c r="H14" s="43"/>
      <c r="I14" s="44"/>
    </row>
    <row r="15" spans="1:9" ht="12.75">
      <c r="A15" s="45" t="s">
        <v>132</v>
      </c>
      <c r="B15" s="46"/>
      <c r="C15" s="46"/>
      <c r="D15" s="46"/>
      <c r="E15" s="46"/>
      <c r="F15" s="46"/>
      <c r="G15" s="47"/>
      <c r="H15" s="47">
        <f>SUM(H7:H13)</f>
        <v>2305</v>
      </c>
      <c r="I15" s="47">
        <f>SUM(I7:I13)</f>
        <v>-225</v>
      </c>
    </row>
    <row r="16" spans="1:9" ht="12.75">
      <c r="A16" s="39"/>
      <c r="G16" s="40"/>
      <c r="H16" s="40"/>
      <c r="I16" s="48"/>
    </row>
    <row r="17" spans="1:9" ht="12.75">
      <c r="A17" s="42" t="s">
        <v>85</v>
      </c>
      <c r="G17" s="40"/>
      <c r="H17" s="40"/>
      <c r="I17" s="48"/>
    </row>
    <row r="18" spans="1:9" ht="12.75">
      <c r="A18" s="39" t="s">
        <v>54</v>
      </c>
      <c r="G18" s="40"/>
      <c r="H18" s="40">
        <v>488</v>
      </c>
      <c r="I18" s="48">
        <v>646</v>
      </c>
    </row>
    <row r="19" spans="1:9" ht="12.75">
      <c r="A19" s="39" t="s">
        <v>55</v>
      </c>
      <c r="G19" s="40"/>
      <c r="H19" s="40">
        <v>1721</v>
      </c>
      <c r="I19" s="48">
        <v>-3254</v>
      </c>
    </row>
    <row r="20" spans="1:9" ht="12.75">
      <c r="A20" s="39" t="s">
        <v>86</v>
      </c>
      <c r="G20" s="40"/>
      <c r="H20" s="40">
        <v>2444</v>
      </c>
      <c r="I20" s="48">
        <v>8329</v>
      </c>
    </row>
    <row r="21" spans="1:9" ht="12.75">
      <c r="A21" s="39" t="s">
        <v>87</v>
      </c>
      <c r="G21" s="40"/>
      <c r="H21" s="40">
        <v>-6595</v>
      </c>
      <c r="I21" s="48">
        <v>-13258</v>
      </c>
    </row>
    <row r="22" spans="1:9" ht="12.75">
      <c r="A22" s="39"/>
      <c r="G22" s="43"/>
      <c r="H22" s="43"/>
      <c r="I22" s="44"/>
    </row>
    <row r="23" spans="1:9" ht="12.75">
      <c r="A23" s="45" t="s">
        <v>88</v>
      </c>
      <c r="B23" s="46"/>
      <c r="C23" s="46"/>
      <c r="D23" s="46"/>
      <c r="E23" s="46"/>
      <c r="F23" s="46"/>
      <c r="G23" s="47"/>
      <c r="H23" s="47">
        <f>SUM(H15:H21)</f>
        <v>363</v>
      </c>
      <c r="I23" s="47">
        <f>SUM(I15:I21)</f>
        <v>-7762</v>
      </c>
    </row>
    <row r="24" spans="1:9" ht="12.75">
      <c r="A24" s="39"/>
      <c r="G24" s="40"/>
      <c r="H24" s="40"/>
      <c r="I24" s="48"/>
    </row>
    <row r="25" spans="1:9" ht="12.75">
      <c r="A25" s="39" t="s">
        <v>89</v>
      </c>
      <c r="G25" s="40"/>
      <c r="H25" s="40">
        <v>-151</v>
      </c>
      <c r="I25" s="48">
        <v>-25</v>
      </c>
    </row>
    <row r="26" spans="1:9" ht="12.75">
      <c r="A26" s="39" t="s">
        <v>90</v>
      </c>
      <c r="G26" s="40"/>
      <c r="H26" s="40">
        <v>-450</v>
      </c>
      <c r="I26" s="48">
        <v>-37</v>
      </c>
    </row>
    <row r="27" spans="1:9" ht="12.75">
      <c r="A27" s="39"/>
      <c r="G27" s="40"/>
      <c r="H27" s="40"/>
      <c r="I27" s="48"/>
    </row>
    <row r="28" spans="1:9" ht="12.75">
      <c r="A28" s="49" t="s">
        <v>91</v>
      </c>
      <c r="B28" s="50"/>
      <c r="C28" s="50"/>
      <c r="D28" s="50"/>
      <c r="E28" s="50"/>
      <c r="F28" s="50"/>
      <c r="G28" s="51"/>
      <c r="H28" s="51">
        <f>SUM(H23:H26)</f>
        <v>-238</v>
      </c>
      <c r="I28" s="51">
        <f>SUM(I23:I26)</f>
        <v>-7824</v>
      </c>
    </row>
    <row r="29" spans="1:9" ht="12.75">
      <c r="A29" s="52"/>
      <c r="B29" s="53"/>
      <c r="C29" s="53"/>
      <c r="D29" s="53"/>
      <c r="E29" s="53"/>
      <c r="F29" s="53"/>
      <c r="G29" s="47"/>
      <c r="H29" s="47"/>
      <c r="I29" s="48"/>
    </row>
    <row r="30" spans="1:9" ht="12.75">
      <c r="A30" s="37" t="s">
        <v>92</v>
      </c>
      <c r="G30" s="40"/>
      <c r="H30" s="40"/>
      <c r="I30" s="48"/>
    </row>
    <row r="31" spans="1:9" ht="12.75">
      <c r="A31" s="39" t="s">
        <v>93</v>
      </c>
      <c r="G31" s="40"/>
      <c r="H31" s="40">
        <v>0</v>
      </c>
      <c r="I31" s="48">
        <v>3547</v>
      </c>
    </row>
    <row r="32" spans="1:9" ht="12.75">
      <c r="A32" s="39" t="s">
        <v>94</v>
      </c>
      <c r="G32" s="40"/>
      <c r="H32" s="40">
        <v>5</v>
      </c>
      <c r="I32" s="48">
        <v>10</v>
      </c>
    </row>
    <row r="33" spans="1:9" ht="12.75">
      <c r="A33" s="39"/>
      <c r="G33" s="40"/>
      <c r="H33" s="40"/>
      <c r="I33" s="48"/>
    </row>
    <row r="34" spans="1:9" ht="12.75">
      <c r="A34" s="49" t="s">
        <v>95</v>
      </c>
      <c r="B34" s="50"/>
      <c r="C34" s="50"/>
      <c r="D34" s="50"/>
      <c r="E34" s="50"/>
      <c r="F34" s="50"/>
      <c r="G34" s="51"/>
      <c r="H34" s="51">
        <f>SUM(H31:H32)</f>
        <v>5</v>
      </c>
      <c r="I34" s="51">
        <f>SUM(I31:I32)</f>
        <v>3557</v>
      </c>
    </row>
    <row r="35" spans="1:9" ht="12.75">
      <c r="A35" s="54"/>
      <c r="B35" s="53"/>
      <c r="C35" s="53"/>
      <c r="D35" s="53"/>
      <c r="E35" s="53"/>
      <c r="F35" s="53"/>
      <c r="G35" s="47"/>
      <c r="H35" s="47"/>
      <c r="I35" s="48"/>
    </row>
    <row r="36" spans="1:9" ht="12.75">
      <c r="A36" s="37" t="s">
        <v>96</v>
      </c>
      <c r="G36" s="40"/>
      <c r="H36" s="40"/>
      <c r="I36" s="48"/>
    </row>
    <row r="37" spans="1:9" ht="12.75">
      <c r="A37" s="35"/>
      <c r="G37" s="40"/>
      <c r="H37" s="40"/>
      <c r="I37" s="48"/>
    </row>
    <row r="38" spans="1:9" ht="12.75">
      <c r="A38" s="39" t="s">
        <v>97</v>
      </c>
      <c r="G38" s="40"/>
      <c r="H38" s="40">
        <v>-77</v>
      </c>
      <c r="I38" s="48">
        <v>-188</v>
      </c>
    </row>
    <row r="39" spans="1:9" ht="12.75">
      <c r="A39" s="39" t="s">
        <v>98</v>
      </c>
      <c r="G39" s="40"/>
      <c r="H39" s="40">
        <v>0</v>
      </c>
      <c r="I39" s="48">
        <v>415</v>
      </c>
    </row>
    <row r="40" spans="1:9" ht="12.75">
      <c r="A40" s="39" t="s">
        <v>99</v>
      </c>
      <c r="G40" s="40"/>
      <c r="H40" s="40">
        <v>-150</v>
      </c>
      <c r="I40" s="48">
        <v>-532</v>
      </c>
    </row>
    <row r="41" spans="1:9" ht="12.75">
      <c r="A41" s="39"/>
      <c r="G41" s="40"/>
      <c r="H41" s="40"/>
      <c r="I41" s="48"/>
    </row>
    <row r="42" spans="1:9" ht="12.75">
      <c r="A42" s="49" t="s">
        <v>100</v>
      </c>
      <c r="B42" s="55"/>
      <c r="C42" s="55"/>
      <c r="D42" s="55"/>
      <c r="E42" s="55"/>
      <c r="F42" s="55"/>
      <c r="G42" s="51"/>
      <c r="H42" s="51">
        <f>SUM(H38:H40)</f>
        <v>-227</v>
      </c>
      <c r="I42" s="51">
        <f>SUM(I38:I40)</f>
        <v>-305</v>
      </c>
    </row>
    <row r="43" spans="1:9" ht="12.75">
      <c r="A43" s="39"/>
      <c r="G43" s="40"/>
      <c r="H43" s="40"/>
      <c r="I43" s="48"/>
    </row>
    <row r="44" spans="1:9" ht="12.75">
      <c r="A44" s="35" t="s">
        <v>101</v>
      </c>
      <c r="G44" s="47"/>
      <c r="H44" s="47">
        <f>+H28+H34+H42</f>
        <v>-460</v>
      </c>
      <c r="I44" s="47">
        <f>+I28+I34+I42</f>
        <v>-4572</v>
      </c>
    </row>
    <row r="45" spans="1:9" ht="12.75">
      <c r="A45" s="39"/>
      <c r="G45" s="40"/>
      <c r="H45" s="40"/>
      <c r="I45" s="48"/>
    </row>
    <row r="46" spans="1:9" ht="12.75">
      <c r="A46" s="35" t="s">
        <v>128</v>
      </c>
      <c r="G46" s="40"/>
      <c r="H46" s="40">
        <v>-735</v>
      </c>
      <c r="I46" s="48">
        <v>4701</v>
      </c>
    </row>
    <row r="47" spans="1:9" ht="12.75">
      <c r="A47" s="39"/>
      <c r="G47" s="40"/>
      <c r="H47" s="40"/>
      <c r="I47" s="48"/>
    </row>
    <row r="48" spans="1:9" ht="13.5" thickBot="1">
      <c r="A48" s="56" t="s">
        <v>129</v>
      </c>
      <c r="B48" s="57"/>
      <c r="C48" s="57"/>
      <c r="D48" s="57"/>
      <c r="E48" s="57"/>
      <c r="F48" s="57"/>
      <c r="G48" s="58"/>
      <c r="H48" s="58">
        <f>+H44+H46</f>
        <v>-1195</v>
      </c>
      <c r="I48" s="58">
        <f>+I44+I46</f>
        <v>129</v>
      </c>
    </row>
    <row r="49" spans="1:9" ht="12.75">
      <c r="A49" s="35"/>
      <c r="G49" s="47"/>
      <c r="H49" s="47"/>
      <c r="I49" s="48"/>
    </row>
    <row r="50" spans="1:9" ht="12.75">
      <c r="A50" s="39" t="s">
        <v>102</v>
      </c>
      <c r="G50" s="40"/>
      <c r="H50" s="40"/>
      <c r="I50" s="48"/>
    </row>
    <row r="51" spans="1:9" ht="12.75">
      <c r="A51" s="39"/>
      <c r="G51" s="40"/>
      <c r="H51" s="40"/>
      <c r="I51" s="48"/>
    </row>
    <row r="52" spans="1:9" ht="12.75">
      <c r="A52" s="39" t="s">
        <v>60</v>
      </c>
      <c r="G52" s="40"/>
      <c r="H52" s="40">
        <v>751</v>
      </c>
      <c r="I52" s="48">
        <v>738</v>
      </c>
    </row>
    <row r="53" spans="1:9" ht="12.75">
      <c r="A53" s="39" t="s">
        <v>61</v>
      </c>
      <c r="G53" s="40"/>
      <c r="H53" s="40">
        <v>929</v>
      </c>
      <c r="I53" s="48">
        <v>1329</v>
      </c>
    </row>
    <row r="54" spans="1:9" ht="12.75">
      <c r="A54" s="39" t="s">
        <v>66</v>
      </c>
      <c r="G54" s="40"/>
      <c r="H54" s="40">
        <v>-2875</v>
      </c>
      <c r="I54" s="48">
        <v>-1938</v>
      </c>
    </row>
    <row r="55" spans="1:9" ht="13.5" thickBot="1">
      <c r="A55" s="59" t="s">
        <v>103</v>
      </c>
      <c r="B55" s="57"/>
      <c r="C55" s="57"/>
      <c r="D55" s="57"/>
      <c r="E55" s="57"/>
      <c r="F55" s="57"/>
      <c r="G55" s="58"/>
      <c r="H55" s="58">
        <f>SUM(H52:H54)</f>
        <v>-1195</v>
      </c>
      <c r="I55" s="58">
        <f>SUM(I52:I54)</f>
        <v>129</v>
      </c>
    </row>
    <row r="56" spans="7:9" ht="12.75">
      <c r="G56" s="47"/>
      <c r="H56" s="60"/>
      <c r="I56" s="48"/>
    </row>
    <row r="57" spans="7:9" ht="12.75">
      <c r="G57" s="47"/>
      <c r="H57" s="61"/>
      <c r="I57" s="48"/>
    </row>
  </sheetData>
  <printOptions/>
  <pageMargins left="0.7874015748031497" right="0" top="0.3937007874015748" bottom="0" header="0" footer="0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140625" defaultRowHeight="12.75"/>
  <cols>
    <col min="4" max="5" width="11.7109375" style="66" customWidth="1"/>
    <col min="6" max="6" width="14.7109375" style="66" customWidth="1"/>
    <col min="7" max="7" width="15.7109375" style="66" customWidth="1"/>
    <col min="8" max="8" width="11.421875" style="66" customWidth="1"/>
  </cols>
  <sheetData>
    <row r="1" spans="1:9" ht="12.75">
      <c r="A1" s="1" t="s">
        <v>0</v>
      </c>
      <c r="D1" s="62"/>
      <c r="E1" s="63"/>
      <c r="F1" s="64"/>
      <c r="G1" s="65"/>
      <c r="I1" s="30"/>
    </row>
    <row r="2" spans="1:9" ht="12.75">
      <c r="A2" s="15" t="s">
        <v>104</v>
      </c>
      <c r="B2" s="16"/>
      <c r="C2" s="16"/>
      <c r="G2" s="67"/>
      <c r="I2" s="30"/>
    </row>
    <row r="3" spans="1:9" ht="12.75">
      <c r="A3" s="15" t="s">
        <v>124</v>
      </c>
      <c r="B3" s="16"/>
      <c r="C3" s="16"/>
      <c r="F3" s="64"/>
      <c r="G3" s="64"/>
      <c r="I3" s="30"/>
    </row>
    <row r="4" spans="1:9" ht="12.75">
      <c r="A4" s="15"/>
      <c r="B4" s="16"/>
      <c r="C4" s="16"/>
      <c r="F4" s="64"/>
      <c r="G4" s="64"/>
      <c r="I4" s="30"/>
    </row>
    <row r="5" spans="1:9" ht="12.75">
      <c r="A5" s="15"/>
      <c r="B5" s="16"/>
      <c r="C5" s="16"/>
      <c r="F5" s="64"/>
      <c r="G5" s="64"/>
      <c r="I5" s="30"/>
    </row>
    <row r="6" spans="1:9" ht="12.75">
      <c r="A6" s="15"/>
      <c r="B6" s="16"/>
      <c r="C6" s="16"/>
      <c r="D6" s="68" t="s">
        <v>105</v>
      </c>
      <c r="E6" s="68" t="s">
        <v>106</v>
      </c>
      <c r="F6" s="68" t="s">
        <v>112</v>
      </c>
      <c r="G6" s="69" t="s">
        <v>107</v>
      </c>
      <c r="H6" s="64"/>
      <c r="I6" s="30"/>
    </row>
    <row r="7" spans="1:9" ht="12.75">
      <c r="A7" s="15"/>
      <c r="B7" s="16"/>
      <c r="C7" s="16"/>
      <c r="D7" s="68" t="s">
        <v>108</v>
      </c>
      <c r="E7" s="68" t="s">
        <v>109</v>
      </c>
      <c r="F7" s="68" t="s">
        <v>113</v>
      </c>
      <c r="G7" s="69" t="s">
        <v>110</v>
      </c>
      <c r="H7" s="69" t="s">
        <v>111</v>
      </c>
      <c r="I7" s="30"/>
    </row>
    <row r="8" spans="1:9" ht="12.75">
      <c r="A8" s="16"/>
      <c r="B8" s="16"/>
      <c r="C8" s="16"/>
      <c r="D8" s="70" t="s">
        <v>10</v>
      </c>
      <c r="E8" s="70" t="s">
        <v>10</v>
      </c>
      <c r="F8" s="70" t="s">
        <v>10</v>
      </c>
      <c r="G8" s="70" t="s">
        <v>10</v>
      </c>
      <c r="H8" s="70" t="s">
        <v>10</v>
      </c>
      <c r="I8" s="30"/>
    </row>
    <row r="9" spans="1:9" ht="12.75">
      <c r="A9" s="16"/>
      <c r="B9" s="16"/>
      <c r="C9" s="16"/>
      <c r="D9" s="70"/>
      <c r="E9" s="70"/>
      <c r="G9" s="70"/>
      <c r="H9" s="70"/>
      <c r="I9" s="30"/>
    </row>
    <row r="10" spans="1:9" ht="12.75">
      <c r="A10" s="16" t="s">
        <v>125</v>
      </c>
      <c r="B10" s="16"/>
      <c r="C10" s="16"/>
      <c r="D10" s="71">
        <v>119997</v>
      </c>
      <c r="E10" s="71">
        <v>1333</v>
      </c>
      <c r="F10" s="71">
        <v>27336</v>
      </c>
      <c r="G10" s="67">
        <v>-70782</v>
      </c>
      <c r="H10" s="71">
        <f>SUM(D10:G10)</f>
        <v>77884</v>
      </c>
      <c r="I10" s="30"/>
    </row>
    <row r="11" spans="1:9" ht="12.75">
      <c r="A11" s="16" t="s">
        <v>133</v>
      </c>
      <c r="B11" s="16"/>
      <c r="C11" s="16"/>
      <c r="D11" s="72"/>
      <c r="E11" s="72"/>
      <c r="F11" s="73"/>
      <c r="G11" s="72">
        <v>323</v>
      </c>
      <c r="H11" s="71">
        <f>SUM(D11:G11)</f>
        <v>323</v>
      </c>
      <c r="I11" s="30"/>
    </row>
    <row r="12" spans="1:9" ht="13.5" thickBot="1">
      <c r="A12" s="16" t="s">
        <v>126</v>
      </c>
      <c r="B12" s="16"/>
      <c r="C12" s="16"/>
      <c r="D12" s="74">
        <f>SUM(D10:D11)</f>
        <v>119997</v>
      </c>
      <c r="E12" s="74">
        <f>SUM(E10:E11)</f>
        <v>1333</v>
      </c>
      <c r="F12" s="74">
        <f>SUM(F10:F11)</f>
        <v>27336</v>
      </c>
      <c r="G12" s="75">
        <f>SUM(G10:G11)</f>
        <v>-70459</v>
      </c>
      <c r="H12" s="76">
        <f>SUM(D12:G12)</f>
        <v>78207</v>
      </c>
      <c r="I12" s="30"/>
    </row>
    <row r="13" ht="13.5" thickTop="1"/>
  </sheetData>
  <printOptions/>
  <pageMargins left="0.3937007874015748" right="0" top="0.3937007874015748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Pembinaan Tasja</cp:lastModifiedBy>
  <cp:lastPrinted>2005-05-28T04:01:24Z</cp:lastPrinted>
  <dcterms:created xsi:type="dcterms:W3CDTF">2005-02-28T04:45:55Z</dcterms:created>
  <dcterms:modified xsi:type="dcterms:W3CDTF">2005-05-27T03:10:31Z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